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4eac0297b41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58b1dcdb37fc41d5"/>
    <x:sheet xmlns:r="http://schemas.openxmlformats.org/officeDocument/2006/relationships" name="Bookings" sheetId="2" r:id="Rbe69555b6f8448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mmm yyyy"/>
    <x:numFmt numFmtId="201" formatCode="&quot;R&quot; #,##0"/>
    <x:numFmt numFmtId="202" formatCode="0"/>
    <x:numFmt numFmtId="203" formatCode="dd mmm yyyy"/>
    <x:numFmt numFmtId="204" formatCode="0%"/>
    <x:numFmt numFmtId="205" formatCode="&quot;R&quot; #,##0.00"/>
  </x:numFmts>
  <x:fonts count="9">
    <x:font>
      <x:sz val="11"/>
      <x:name val="Carlito"/>
    </x:font>
    <x:font>
      <x:b/>
      <x:sz val="18"/>
      <x:color rgb="FFFFFFFF"/>
      <x:name val="Manrope"/>
    </x:font>
    <x:font>
      <x:b/>
      <x:sz val="10"/>
      <x:color rgb="FFFFFFFF"/>
      <x:name val="Manrope"/>
    </x:font>
    <x:font>
      <x:sz val="9"/>
      <x:color rgb="FF14212B"/>
      <x:name val="Manrope"/>
    </x:font>
    <x:font>
      <x:b/>
      <x:sz val="12"/>
      <x:color rgb="FF14212B"/>
      <x:name val="Manrope"/>
    </x:font>
    <x:font>
      <x:b/>
      <x:sz val="9"/>
      <x:color rgb="FFFFFFFF"/>
      <x:name val="Manrope"/>
    </x:font>
    <x:font>
      <x:b/>
      <x:sz val="17"/>
      <x:color rgb="FF14212B"/>
      <x:name val="Manrope"/>
    </x:font>
    <x:font>
      <x:sz val="10"/>
      <x:color rgb="FF14212B"/>
      <x:name val="Manrope"/>
    </x:font>
    <x:font>
      <x:i/>
      <x:sz val="9"/>
      <x:color rgb="FF48645E"/>
      <x:name val="Manrope"/>
    </x:font>
  </x:fonts>
  <x:fills count="8">
    <x:fill>
      <x:patternFill patternType="none"/>
    </x:fill>
    <x:fill>
      <x:patternFill patternType="gray125"/>
    </x:fill>
    <x:fill>
      <x:patternFill patternType="solid">
        <x:fgColor rgb="FF14212B"/>
      </x:patternFill>
    </x:fill>
    <x:fill>
      <x:patternFill patternType="solid">
        <x:fgColor rgb="FFB85D43"/>
      </x:patternFill>
    </x:fill>
    <x:fill>
      <x:patternFill patternType="solid">
        <x:fgColor rgb="FFF5F1E9"/>
      </x:patternFill>
    </x:fill>
    <x:fill>
      <x:patternFill patternType="solid">
        <x:fgColor rgb="FFE8E0D5"/>
      </x:patternFill>
    </x:fill>
    <x:fill>
      <x:patternFill patternType="solid">
        <x:fgColor rgb="FF48645E"/>
      </x:patternFill>
    </x:fill>
    <x:fill>
      <x:patternFill patternType="solid">
        <x:fgColor rgb="FFFFFFFF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5C9BB"/>
      </x:bottom>
      <x:diagonal/>
    </x:border>
    <x:border>
      <x:left/>
      <x:right/>
      <x:top style="thin">
        <x:color rgb="FFD5C9BB"/>
      </x:top>
      <x:bottom style="thin">
        <x:color rgb="FFD5C9BB"/>
      </x:bottom>
      <x:diagonal/>
    </x:border>
    <x:border>
      <x:left/>
      <x:right/>
      <x:top style="thin">
        <x:color rgb="FFD5C9BB"/>
      </x:top>
      <x:bottom/>
      <x:diagonal/>
    </x:border>
  </x:borders>
  <x:cellStyleXfs count="1">
    <x:xf numFmtId="0" fontId="0" fillId="0" borderId="0"/>
  </x:cellStyleXfs>
  <x:cellXfs count="5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7" fillId="0" borderId="2" xfId="0" applyNumberFormat="1" applyFont="1" applyFill="1" applyBorder="1"/>
    <x:xf numFmtId="0" fontId="7" fillId="0" borderId="3" xfId="0" applyNumberFormat="1" applyFont="1" applyFill="1" applyBorder="1"/>
    <x:xf numFmtId="200" fontId="7" fillId="0" borderId="1" xfId="0" applyNumberFormat="1" applyFont="1" applyFill="1" applyBorder="1"/>
    <x:xf numFmtId="200" fontId="7" fillId="0" borderId="2" xfId="0" applyNumberFormat="1" applyFont="1" applyFill="1" applyBorder="1"/>
    <x:xf numFmtId="200" fontId="7" fillId="0" borderId="3" xfId="0" applyNumberFormat="1" applyFont="1" applyFill="1" applyBorder="1"/>
    <x:xf numFmtId="0" fontId="3" fillId="4" borderId="0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/>
    <x:xf numFmtId="201" fontId="6" fillId="7" borderId="0" xfId="0" applyNumberFormat="1" applyFont="1" applyFill="1" applyBorder="1" applyAlignment="1">
      <x:alignment vertical="center"/>
    </x:xf>
    <x:xf numFmtId="202" fontId="6" fillId="7" borderId="0" xfId="0" applyNumberFormat="1" applyFont="1" applyFill="1" applyBorder="1" applyAlignment="1">
      <x:alignment vertical="center"/>
    </x:xf>
    <x:xf numFmtId="201" fontId="7" fillId="0" borderId="1" xfId="0" applyNumberFormat="1" applyFont="1" applyFill="1" applyBorder="1"/>
    <x:xf numFmtId="201" fontId="7" fillId="0" borderId="2" xfId="0" applyNumberFormat="1" applyFont="1" applyFill="1" applyBorder="1"/>
    <x:xf numFmtId="201" fontId="7" fillId="0" borderId="3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2" xfId="0" applyNumberFormat="1" applyFont="1" applyFill="1" applyBorder="1"/>
    <x:xf numFmtId="0" fontId="3" fillId="0" borderId="3" xfId="0" applyNumberFormat="1" applyFont="1" applyFill="1" applyBorder="1"/>
    <x:xf numFmtId="203" fontId="3" fillId="0" borderId="1" xfId="0" applyNumberFormat="1" applyFont="1" applyFill="1" applyBorder="1"/>
    <x:xf numFmtId="203" fontId="3" fillId="0" borderId="2" xfId="0" applyNumberFormat="1" applyFont="1" applyFill="1" applyBorder="1"/>
    <x:xf numFmtId="203" fontId="3" fillId="0" borderId="3" xfId="0" applyNumberFormat="1" applyFont="1" applyFill="1" applyBorder="1"/>
    <x:xf numFmtId="201" fontId="3" fillId="0" borderId="1" xfId="0" applyNumberFormat="1" applyFont="1" applyFill="1" applyBorder="1"/>
    <x:xf numFmtId="201" fontId="3" fillId="0" borderId="2" xfId="0" applyNumberFormat="1" applyFont="1" applyFill="1" applyBorder="1"/>
    <x:xf numFmtId="201" fontId="3" fillId="0" borderId="3" xfId="0" applyNumberFormat="1" applyFont="1" applyFill="1" applyBorder="1"/>
    <x:xf numFmtId="204" fontId="3" fillId="0" borderId="1" xfId="0" applyNumberFormat="1" applyFont="1" applyFill="1" applyBorder="1"/>
    <x:xf numFmtId="204" fontId="3" fillId="0" borderId="2" xfId="0" applyNumberFormat="1" applyFont="1" applyFill="1" applyBorder="1"/>
    <x:xf numFmtId="204" fontId="3" fillId="0" borderId="3" xfId="0" applyNumberFormat="1" applyFont="1" applyFill="1" applyBorder="1"/>
    <x:xf numFmtId="205" fontId="3" fillId="0" borderId="1" xfId="0" applyNumberFormat="1" applyFont="1" applyFill="1" applyBorder="1"/>
    <x:xf numFmtId="205" fontId="3" fillId="0" borderId="2" xfId="0" applyNumberFormat="1" applyFont="1" applyFill="1" applyBorder="1"/>
    <x:xf numFmtId="205" fontId="3" fillId="0" borderId="3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44294670c74836" /><Relationship Type="http://schemas.openxmlformats.org/officeDocument/2006/relationships/theme" Target="/xl/theme/theme1.xml" Id="R86f59b55d5f244a5" /><Relationship Type="http://schemas.openxmlformats.org/officeDocument/2006/relationships/sharedStrings" Target="/xl/sharedStrings.xml" Id="R15057bb7b022438f" /><Relationship Type="http://schemas.openxmlformats.org/officeDocument/2006/relationships/worksheet" Target="/xl/worksheets/sheet1.xml" Id="R58b1dcdb37fc41d5" /><Relationship Type="http://schemas.openxmlformats.org/officeDocument/2006/relationships/worksheet" Target="/xl/worksheets/sheet2.xml" Id="Rbe69555b6f84487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8ca5296d8b34d4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Manrope"/>
                <a:ea typeface="Manrope"/>
                <a:cs typeface="Manrope"/>
              </a:rPr>
              <a:t>Monthly revenue and contribution (R)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Manrope"/>
              <a:ea typeface="Manrope"/>
              <a:cs typeface="Manrope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Accommodation revenue</c:v>
          </c:tx>
          <c:spPr>
            <a:solidFill xmlns:a="http://schemas.openxmlformats.org/drawingml/2006/main">
              <a:srgbClr val="B85D43"/>
            </a:solidFill>
          </c:spPr>
          <c:cat>
            <c:strRef>
              <c:f>'Summary'!$G$9:$G$14</c:f>
              <c:strCache>
                <c:ptCount val="0"/>
              </c:strCache>
            </c:strRef>
          </c:cat>
          <c:val>
            <c:numRef>
              <c:f>'Summary'!$D$9:$D$14</c:f>
              <c:numCache>
                <c:formatCode>"R" #,##0</c:formatCode>
                <c:ptCount val="0"/>
              </c:numCache>
            </c:numRef>
          </c:val>
        </c:ser>
        <c:ser>
          <c:idx val="1"/>
          <c:order val="1"/>
          <c:tx>
            <c:v>Contribution</c:v>
          </c:tx>
          <c:spPr>
            <a:solidFill xmlns:a="http://schemas.openxmlformats.org/drawingml/2006/main">
              <a:srgbClr val="48645E"/>
            </a:solidFill>
          </c:spPr>
          <c:cat>
            <c:strRef>
              <c:f>'Summary'!$G$9:$G$14</c:f>
              <c:strCache>
                <c:ptCount val="0"/>
              </c:strCache>
            </c:strRef>
          </c:cat>
          <c:val>
            <c:numRef>
              <c:f>'Summary'!$E$9:$E$14</c:f>
              <c:numCache>
                <c:formatCode>"R" 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Manrope"/>
                <a:ea typeface="Manrope"/>
                <a:cs typeface="Manrope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&quot;R&quot; 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Manrope"/>
                <a:ea typeface="Manrope"/>
                <a:cs typeface="Manrope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675">
              <a:latin typeface="Manrope"/>
              <a:ea typeface="Manrope"/>
              <a:cs typeface="Manrope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22</xdr:row>
      <xdr:rowOff>0</xdr:rowOff>
    </xdr:from>
    <xdr:to>
      <xdr:col>7</xdr:col>
      <xdr:colOff>0</xdr:colOff>
      <xdr:row>37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8ca5296d8b34d4d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yntheticBookings" displayName="SyntheticBookings" ref="A1:O19" headerRowCount="1" totalsRowCount="0" totalsRowShown="0">
  <x:tableColumns count="15">
    <x:tableColumn id="1" name="Booking ID"/>
    <x:tableColumn id="2" name="Property"/>
    <x:tableColumn id="3" name="Channel"/>
    <x:tableColumn id="4" name="Check-in"/>
    <x:tableColumn id="5" name="Check-out"/>
    <x:tableColumn id="6" name="Nights"/>
    <x:tableColumn id="7" name="Rate / night"/>
    <x:tableColumn id="8" name="Accommodation revenue"/>
    <x:tableColumn id="9" name="Fee assumption"/>
    <x:tableColumn id="10" name="Platform fee"/>
    <x:tableColumn id="11" name="Cleaning fee charged"/>
    <x:tableColumn id="12" name="Cleaning cost"/>
    <x:tableColumn id="13" name="Supplies / night"/>
    <x:tableColumn id="14" name="Supplies total"/>
    <x:tableColumn id="15" name="Contribu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2a660546773443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fddf697feb340e2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3" hidden="0" customWidth="1"/>
    <x:col min="2" max="2" width="13" hidden="0" customWidth="1"/>
    <x:col min="3" max="3" width="13" hidden="0" customWidth="1"/>
    <x:col min="4" max="4" width="22" hidden="0" customWidth="1"/>
    <x:col min="5" max="5" width="17" hidden="0" customWidth="1"/>
    <x:col min="6" max="6" width="22" hidden="0" customWidth="1"/>
    <x:col min="7" max="7" width="12" hidden="0" customWidth="1"/>
    <x:col min="8" max="8" width="12" hidden="0" customWidth="1"/>
  </x:cols>
  <x:sheetData>
    <x:row r="1" ht="36" customHeight="1">
      <x:c r="A1" s="3" t="str">
        <x:v>Short-term rental booking analysis</x:v>
      </x:c>
      <x:c r="B1" s="3"/>
      <x:c r="C1" s="3"/>
      <x:c r="D1" s="3"/>
      <x:c r="E1" s="3"/>
      <x:c r="F1" s="3"/>
      <x:c r="G1" s="3"/>
      <x:c r="H1" s="3"/>
    </x:row>
    <x:row r="2">
      <x:c r="A2" s="6" t="str">
        <x:v>STUDIO SAMPLE · SYNTHETIC DATA · NOT CLIENT RESULTS</x:v>
      </x:c>
      <x:c r="B2" s="6"/>
      <x:c r="C2" s="6"/>
      <x:c r="D2" s="6"/>
      <x:c r="E2" s="6"/>
      <x:c r="F2" s="6"/>
      <x:c r="G2" s="6"/>
      <x:c r="H2" s="6"/>
    </x:row>
    <x:row r="3" ht="46" customHeight="1">
      <x:c r="A3" s="10" t="str">
        <x:v>Illustrative six-month booking set. Rates, channel fees, cleaning costs and supplies are invented assumptions for demonstration only.</x:v>
      </x:c>
      <x:c r="B3" s="10"/>
      <x:c r="C3" s="10"/>
      <x:c r="D3" s="10"/>
      <x:c r="E3" s="10"/>
      <x:c r="F3" s="10"/>
      <x:c r="G3" s="10"/>
      <x:c r="H3" s="10"/>
    </x:row>
    <x:row r="4">
      <x:c r="A4" s="12" t="str">
        <x:v>Portfolio summary</x:v>
      </x:c>
      <x:c r="B4" s="12"/>
      <x:c r="C4" s="12"/>
      <x:c r="D4" s="12"/>
      <x:c r="E4" s="12"/>
      <x:c r="F4" s="12"/>
    </x:row>
    <x:row r="5" ht="28" customHeight="1">
      <x:c r="A5" s="16" t="str">
        <x:v>Accommodation revenue</x:v>
      </x:c>
      <x:c r="B5" s="16"/>
      <x:c r="C5" s="16" t="str">
        <x:v>Platform fees</x:v>
      </x:c>
      <x:c r="D5" s="16"/>
      <x:c r="E5" s="16" t="str">
        <x:v>Contribution</x:v>
      </x:c>
      <x:c r="F5" s="16"/>
      <x:c r="G5" s="16" t="str">
        <x:v>Booked nights</x:v>
      </x:c>
      <x:c r="H5" s="16"/>
    </x:row>
    <x:row r="6" ht="25" customHeight="1">
      <x:c r="A6" s="32" t="n">
        <x:f>SUM(Bookings!H2:H19)</x:f>
        <x:v>95270</x:v>
      </x:c>
      <x:c r="B6" s="19"/>
      <x:c r="C6" s="32" t="n">
        <x:f>SUM(Bookings!J2:J19)</x:f>
        <x:v>11134.5</x:v>
      </x:c>
      <x:c r="D6" s="19"/>
      <x:c r="E6" s="32" t="n">
        <x:f>SUM(Bookings!O2:O19)</x:f>
        <x:v>82071.5</x:v>
      </x:c>
      <x:c r="F6" s="19"/>
      <x:c r="G6" s="33" t="n">
        <x:f>SUM(Bookings!F2:F19)</x:f>
        <x:v>56</x:v>
      </x:c>
      <x:c r="H6" s="19"/>
    </x:row>
    <x:row r="7" ht="25" customHeight="1">
      <x:c r="A7" s="19"/>
      <x:c r="B7" s="19"/>
      <x:c r="C7" s="19"/>
      <x:c r="D7" s="19"/>
      <x:c r="E7" s="19"/>
      <x:c r="F7" s="19"/>
      <x:c r="G7" s="19"/>
      <x:c r="H7" s="19"/>
    </x:row>
    <x:row r="8" ht="32" customHeight="1">
      <x:c r="A8" s="22" t="str">
        <x:v>Month</x:v>
      </x:c>
      <x:c r="B8" s="22" t="str">
        <x:v>Bookings</x:v>
      </x:c>
      <x:c r="C8" s="22" t="str">
        <x:v>Nights</x:v>
      </x:c>
      <x:c r="D8" s="22" t="str">
        <x:v>Accommodation revenue</x:v>
      </x:c>
      <x:c r="E8" s="22" t="str">
        <x:v>Contribution</x:v>
      </x:c>
      <x:c r="F8" s="22" t="str">
        <x:v>Contribution / booking</x:v>
      </x:c>
      <x:c r="G8" s="20" t="str">
        <x:v>Month</x:v>
      </x:c>
    </x:row>
    <x:row r="9">
      <x:c r="A9" s="27" t="d">
        <x:v>2026-02-01T00:00:00.000Z</x:v>
      </x:c>
      <x:c r="B9" s="24" t="n">
        <x:f>COUNTIFS(Bookings!$D$2:$D$19,"&gt;="&amp;$A9,Bookings!$D$2:$D$19,"&lt;"&amp;DATE(YEAR($A9),MONTH($A9)+1,1))</x:f>
        <x:v>3</x:v>
      </x:c>
      <x:c r="C9" s="24" t="n">
        <x:f>SUMIFS(Bookings!$F$2:$F$19,Bookings!$D$2:$D$19,"&gt;="&amp;$A9,Bookings!$D$2:$D$19,"&lt;"&amp;DATE(YEAR($A9),MONTH($A9)+1,1))</x:f>
        <x:v>9</x:v>
      </x:c>
      <x:c r="D9" s="34" t="n">
        <x:f>SUMIFS(Bookings!$H$2:$H$19,Bookings!$D$2:$D$19,"&gt;="&amp;$A9,Bookings!$D$2:$D$19,"&lt;"&amp;DATE(YEAR($A9),MONTH($A9)+1,1))</x:f>
        <x:v>13440</x:v>
      </x:c>
      <x:c r="E9" s="34" t="n">
        <x:f>SUMIFS(Bookings!$O$2:$O$19,Bookings!$D$2:$D$19,"&gt;="&amp;$A9,Bookings!$D$2:$D$19,"&lt;"&amp;DATE(YEAR($A9),MONTH($A9)+1,1))</x:f>
        <x:v>11494.8</x:v>
      </x:c>
      <x:c r="F9" s="34" t="n">
        <x:f>IFERROR(E9/B9,0)</x:f>
        <x:v>3831.6</x:v>
      </x:c>
      <x:c r="G9" s="37" t="str">
        <x:v>Feb 2026</x:v>
      </x:c>
    </x:row>
    <x:row r="10">
      <x:c r="A10" s="28" t="d">
        <x:v>2026-03-01T00:00:00.000Z</x:v>
      </x:c>
      <x:c r="B10" s="25" t="n">
        <x:f>COUNTIFS(Bookings!$D$2:$D$19,"&gt;="&amp;$A10,Bookings!$D$2:$D$19,"&lt;"&amp;DATE(YEAR($A10),MONTH($A10)+1,1))</x:f>
        <x:v>3</x:v>
      </x:c>
      <x:c r="C10" s="25" t="n">
        <x:f>SUMIFS(Bookings!$F$2:$F$19,Bookings!$D$2:$D$19,"&gt;="&amp;$A10,Bookings!$D$2:$D$19,"&lt;"&amp;DATE(YEAR($A10),MONTH($A10)+1,1))</x:f>
        <x:v>10</x:v>
      </x:c>
      <x:c r="D10" s="35" t="n">
        <x:f>SUMIFS(Bookings!$H$2:$H$19,Bookings!$D$2:$D$19,"&gt;="&amp;$A10,Bookings!$D$2:$D$19,"&lt;"&amp;DATE(YEAR($A10),MONTH($A10)+1,1))</x:f>
        <x:v>16660</x:v>
      </x:c>
      <x:c r="E10" s="35" t="n">
        <x:f>SUMIFS(Bookings!$O$2:$O$19,Bookings!$D$2:$D$19,"&gt;="&amp;$A10,Bookings!$D$2:$D$19,"&lt;"&amp;DATE(YEAR($A10),MONTH($A10)+1,1))</x:f>
        <x:v>14376.2</x:v>
      </x:c>
      <x:c r="F10" s="35" t="n">
        <x:f>IFERROR(E10/B10,0)</x:f>
        <x:v>4792.066666666667</x:v>
      </x:c>
      <x:c r="G10" s="37" t="str">
        <x:v>Mar 2026</x:v>
      </x:c>
    </x:row>
    <x:row r="11">
      <x:c r="A11" s="28" t="d">
        <x:v>2026-04-01T00:00:00.000Z</x:v>
      </x:c>
      <x:c r="B11" s="25" t="n">
        <x:f>COUNTIFS(Bookings!$D$2:$D$19,"&gt;="&amp;$A11,Bookings!$D$2:$D$19,"&lt;"&amp;DATE(YEAR($A11),MONTH($A11)+1,1))</x:f>
        <x:v>3</x:v>
      </x:c>
      <x:c r="C11" s="25" t="n">
        <x:f>SUMIFS(Bookings!$F$2:$F$19,Bookings!$D$2:$D$19,"&gt;="&amp;$A11,Bookings!$D$2:$D$19,"&lt;"&amp;DATE(YEAR($A11),MONTH($A11)+1,1))</x:f>
        <x:v>9</x:v>
      </x:c>
      <x:c r="D11" s="35" t="n">
        <x:f>SUMIFS(Bookings!$H$2:$H$19,Bookings!$D$2:$D$19,"&gt;="&amp;$A11,Bookings!$D$2:$D$19,"&lt;"&amp;DATE(YEAR($A11),MONTH($A11)+1,1))</x:f>
        <x:v>14650</x:v>
      </x:c>
      <x:c r="E11" s="35" t="n">
        <x:f>SUMIFS(Bookings!$O$2:$O$19,Bookings!$D$2:$D$19,"&gt;="&amp;$A11,Bookings!$D$2:$D$19,"&lt;"&amp;DATE(YEAR($A11),MONTH($A11)+1,1))</x:f>
        <x:v>12588.9</x:v>
      </x:c>
      <x:c r="F11" s="35" t="n">
        <x:f>IFERROR(E11/B11,0)</x:f>
        <x:v>4196.3</x:v>
      </x:c>
      <x:c r="G11" s="37" t="str">
        <x:v>Apr 2026</x:v>
      </x:c>
    </x:row>
    <x:row r="12">
      <x:c r="A12" s="28" t="d">
        <x:v>2026-05-01T00:00:00.000Z</x:v>
      </x:c>
      <x:c r="B12" s="25" t="n">
        <x:f>COUNTIFS(Bookings!$D$2:$D$19,"&gt;="&amp;$A12,Bookings!$D$2:$D$19,"&lt;"&amp;DATE(YEAR($A12),MONTH($A12)+1,1))</x:f>
        <x:v>3</x:v>
      </x:c>
      <x:c r="C12" s="25" t="n">
        <x:f>SUMIFS(Bookings!$F$2:$F$19,Bookings!$D$2:$D$19,"&gt;="&amp;$A12,Bookings!$D$2:$D$19,"&lt;"&amp;DATE(YEAR($A12),MONTH($A12)+1,1))</x:f>
        <x:v>9</x:v>
      </x:c>
      <x:c r="D12" s="35" t="n">
        <x:f>SUMIFS(Bookings!$H$2:$H$19,Bookings!$D$2:$D$19,"&gt;="&amp;$A12,Bookings!$D$2:$D$19,"&lt;"&amp;DATE(YEAR($A12),MONTH($A12)+1,1))</x:f>
        <x:v>16400</x:v>
      </x:c>
      <x:c r="E12" s="35" t="n">
        <x:f>SUMIFS(Bookings!$O$2:$O$19,Bookings!$D$2:$D$19,"&gt;="&amp;$A12,Bookings!$D$2:$D$19,"&lt;"&amp;DATE(YEAR($A12),MONTH($A12)+1,1))</x:f>
        <x:v>14037.6</x:v>
      </x:c>
      <x:c r="F12" s="35" t="n">
        <x:f>IFERROR(E12/B12,0)</x:f>
        <x:v>4679.2</x:v>
      </x:c>
      <x:c r="G12" s="37" t="str">
        <x:v>May 2026</x:v>
      </x:c>
    </x:row>
    <x:row r="13">
      <x:c r="A13" s="28" t="d">
        <x:v>2026-06-01T00:00:00.000Z</x:v>
      </x:c>
      <x:c r="B13" s="25" t="n">
        <x:f>COUNTIFS(Bookings!$D$2:$D$19,"&gt;="&amp;$A13,Bookings!$D$2:$D$19,"&lt;"&amp;DATE(YEAR($A13),MONTH($A13)+1,1))</x:f>
        <x:v>3</x:v>
      </x:c>
      <x:c r="C13" s="25" t="n">
        <x:f>SUMIFS(Bookings!$F$2:$F$19,Bookings!$D$2:$D$19,"&gt;="&amp;$A13,Bookings!$D$2:$D$19,"&lt;"&amp;DATE(YEAR($A13),MONTH($A13)+1,1))</x:f>
        <x:v>10</x:v>
      </x:c>
      <x:c r="D13" s="35" t="n">
        <x:f>SUMIFS(Bookings!$H$2:$H$19,Bookings!$D$2:$D$19,"&gt;="&amp;$A13,Bookings!$D$2:$D$19,"&lt;"&amp;DATE(YEAR($A13),MONTH($A13)+1,1))</x:f>
        <x:v>17040</x:v>
      </x:c>
      <x:c r="E13" s="35" t="n">
        <x:f>SUMIFS(Bookings!$O$2:$O$19,Bookings!$D$2:$D$19,"&gt;="&amp;$A13,Bookings!$D$2:$D$19,"&lt;"&amp;DATE(YEAR($A13),MONTH($A13)+1,1))</x:f>
        <x:v>14832.4</x:v>
      </x:c>
      <x:c r="F13" s="35" t="n">
        <x:f>IFERROR(E13/B13,0)</x:f>
        <x:v>4944.133333333333</x:v>
      </x:c>
      <x:c r="G13" s="37" t="str">
        <x:v>Jun 2026</x:v>
      </x:c>
    </x:row>
    <x:row r="14">
      <x:c r="A14" s="29" t="d">
        <x:v>2026-07-01T00:00:00.000Z</x:v>
      </x:c>
      <x:c r="B14" s="26" t="n">
        <x:f>COUNTIFS(Bookings!$D$2:$D$19,"&gt;="&amp;$A14,Bookings!$D$2:$D$19,"&lt;"&amp;DATE(YEAR($A14),MONTH($A14)+1,1))</x:f>
        <x:v>3</x:v>
      </x:c>
      <x:c r="C14" s="26" t="n">
        <x:f>SUMIFS(Bookings!$F$2:$F$19,Bookings!$D$2:$D$19,"&gt;="&amp;$A14,Bookings!$D$2:$D$19,"&lt;"&amp;DATE(YEAR($A14),MONTH($A14)+1,1))</x:f>
        <x:v>9</x:v>
      </x:c>
      <x:c r="D14" s="36" t="n">
        <x:f>SUMIFS(Bookings!$H$2:$H$19,Bookings!$D$2:$D$19,"&gt;="&amp;$A14,Bookings!$D$2:$D$19,"&lt;"&amp;DATE(YEAR($A14),MONTH($A14)+1,1))</x:f>
        <x:v>17080</x:v>
      </x:c>
      <x:c r="E14" s="36" t="n">
        <x:f>SUMIFS(Bookings!$O$2:$O$19,Bookings!$D$2:$D$19,"&gt;="&amp;$A14,Bookings!$D$2:$D$19,"&lt;"&amp;DATE(YEAR($A14),MONTH($A14)+1,1))</x:f>
        <x:v>14741.6</x:v>
      </x:c>
      <x:c r="F14" s="36" t="n">
        <x:f>IFERROR(E14/B14,0)</x:f>
        <x:v>4913.866666666667</x:v>
      </x:c>
      <x:c r="G14" s="37" t="str">
        <x:v>Jul 2026</x:v>
      </x:c>
    </x:row>
    <x:row r="17">
      <x:c r="A17" s="22" t="str">
        <x:v>Channel comparison</x:v>
      </x:c>
      <x:c r="B17" s="22" t="str">
        <x:v>Bookings</x:v>
      </x:c>
      <x:c r="C17" s="22" t="str">
        <x:v>Nights</x:v>
      </x:c>
      <x:c r="D17" s="22" t="str">
        <x:v>Accommodation revenue</x:v>
      </x:c>
      <x:c r="E17" s="22" t="str">
        <x:v>Contribution</x:v>
      </x:c>
    </x:row>
    <x:row r="18">
      <x:c r="A18" s="24" t="str">
        <x:v>Airbnb</x:v>
      </x:c>
      <x:c r="B18" s="24" t="n">
        <x:f>COUNTIF(Bookings!$C$2:$C$19,A18)</x:f>
        <x:v>6</x:v>
      </x:c>
      <x:c r="C18" s="24" t="n">
        <x:f>SUMIF(Bookings!$C$2:$C$19,A18,Bookings!$F$2:$F$19)</x:f>
        <x:v>21</x:v>
      </x:c>
      <x:c r="D18" s="34" t="n">
        <x:f>SUMIF(Bookings!$C$2:$C$19,A18,Bookings!$H$2:$H$19)</x:f>
        <x:v>36940</x:v>
      </x:c>
      <x:c r="E18" s="34" t="n">
        <x:f>SUMIF(Bookings!$C$2:$C$19,A18,Bookings!$O$2:$O$19)</x:f>
        <x:v>30741</x:v>
      </x:c>
    </x:row>
    <x:row r="19">
      <x:c r="A19" s="25" t="str">
        <x:v>Booking platform</x:v>
      </x:c>
      <x:c r="B19" s="25" t="n">
        <x:f>COUNTIF(Bookings!$C$2:$C$19,A19)</x:f>
        <x:v>6</x:v>
      </x:c>
      <x:c r="C19" s="25" t="n">
        <x:f>SUMIF(Bookings!$C$2:$C$19,A19,Bookings!$F$2:$F$19)</x:f>
        <x:v>20</x:v>
      </x:c>
      <x:c r="D19" s="35" t="n">
        <x:f>SUMIF(Bookings!$C$2:$C$19,A19,Bookings!$H$2:$H$19)</x:f>
        <x:v>32030</x:v>
      </x:c>
      <x:c r="E19" s="35" t="n">
        <x:f>SUMIF(Bookings!$C$2:$C$19,A19,Bookings!$O$2:$O$19)</x:f>
        <x:v>26501.5</x:v>
      </x:c>
    </x:row>
    <x:row r="20">
      <x:c r="A20" s="26" t="str">
        <x:v>Direct</x:v>
      </x:c>
      <x:c r="B20" s="26" t="n">
        <x:f>COUNTIF(Bookings!$C$2:$C$19,A20)</x:f>
        <x:v>6</x:v>
      </x:c>
      <x:c r="C20" s="26" t="n">
        <x:f>SUMIF(Bookings!$C$2:$C$19,A20,Bookings!$F$2:$F$19)</x:f>
        <x:v>15</x:v>
      </x:c>
      <x:c r="D20" s="36" t="n">
        <x:f>SUMIF(Bookings!$C$2:$C$19,A20,Bookings!$H$2:$H$19)</x:f>
        <x:v>26300</x:v>
      </x:c>
      <x:c r="E20" s="36" t="n">
        <x:f>SUMIF(Bookings!$C$2:$C$19,A20,Bookings!$O$2:$O$19)</x:f>
        <x:v>24829</x:v>
      </x:c>
    </x:row>
    <x:row r="39">
      <x:c r="A39" s="12" t="str">
        <x:v>Reading this sample</x:v>
      </x:c>
      <x:c r="B39" s="12"/>
      <x:c r="C39" s="12"/>
      <x:c r="D39" s="12"/>
      <x:c r="E39" s="12"/>
      <x:c r="F39" s="12"/>
      <x:c r="G39" s="12"/>
    </x:row>
    <x:row r="40" ht="27" customHeight="1">
      <x:c r="A40" s="30" t="str">
        <x:v>Contribution is accommodation revenue plus cleaning fees charged, less the illustrative platform fee, cleaning cost and supplies. This is a narrow operating view, not net profit: it excludes rent, utilities, tax, repairs, owner labour and other costs. Synthetic figures must not be used for business decisions.</x:v>
      </x:c>
      <x:c r="B40" s="30"/>
      <x:c r="C40" s="30"/>
      <x:c r="D40" s="30"/>
      <x:c r="E40" s="30"/>
      <x:c r="F40" s="30"/>
      <x:c r="G40" s="30"/>
    </x:row>
    <x:row r="41" ht="27" customHeight="1">
      <x:c r="A41" s="30"/>
      <x:c r="B41" s="30"/>
      <x:c r="C41" s="30"/>
      <x:c r="D41" s="30"/>
      <x:c r="E41" s="30"/>
      <x:c r="F41" s="30"/>
      <x:c r="G41" s="30"/>
    </x:row>
    <x:row r="42">
      <x:c r="A42" s="31" t="str">
        <x:v>Input → structured bookings → formula-led contribution → monthly and channel comparison</x:v>
      </x:c>
      <x:c r="B42" s="31"/>
      <x:c r="C42" s="31"/>
      <x:c r="D42" s="31"/>
      <x:c r="E42" s="31"/>
      <x:c r="F42" s="31"/>
      <x:c r="G42" s="31"/>
    </x:row>
  </x:sheetData>
  <x:mergeCells>
    <x:mergeCell ref="A1:H1"/>
    <x:mergeCell ref="A2:H2"/>
    <x:mergeCell ref="A3:H3"/>
    <x:mergeCell ref="A4:H4"/>
    <x:mergeCell ref="A5:B5"/>
    <x:mergeCell ref="C5:D5"/>
    <x:mergeCell ref="E5:F5"/>
    <x:mergeCell ref="G5:H5"/>
    <x:mergeCell ref="A6:B7"/>
    <x:mergeCell ref="C6:D7"/>
    <x:mergeCell ref="E6:F7"/>
    <x:mergeCell ref="G6:H7"/>
    <x:mergeCell ref="A39:G39"/>
    <x:mergeCell ref="A40:G41"/>
    <x:mergeCell ref="A42:G42"/>
  </x:mergeCells>
  <x:pageMargins left="0.7" right="0.7" top="0.75" bottom="0.75" header="0.3" footer="0.3"/>
  <x:drawing xmlns:r="http://schemas.openxmlformats.org/officeDocument/2006/relationships" r:id="R62a660546773443c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14" hidden="0" customWidth="1"/>
    <x:col min="3" max="3" width="19" hidden="0" customWidth="1"/>
    <x:col min="4" max="4" width="16" hidden="0" customWidth="1"/>
    <x:col min="5" max="5" width="16" hidden="0" customWidth="1"/>
    <x:col min="6" max="6" width="10" hidden="0" customWidth="1"/>
    <x:col min="7" max="7" width="15" hidden="0" customWidth="1"/>
    <x:col min="8" max="8" width="22" hidden="0" customWidth="1"/>
    <x:col min="9" max="9" width="16" hidden="0" customWidth="1"/>
    <x:col min="10" max="10" width="17" hidden="0" customWidth="1"/>
    <x:col min="11" max="11" width="21" hidden="0" customWidth="1"/>
    <x:col min="12" max="12" width="16" hidden="0" customWidth="1"/>
    <x:col min="13" max="13" width="17" hidden="0" customWidth="1"/>
    <x:col min="14" max="14" width="18" hidden="0" customWidth="1"/>
    <x:col min="15" max="15" width="17" hidden="0" customWidth="1"/>
  </x:cols>
  <x:sheetData>
    <x:row r="1" ht="38" customHeight="1">
      <x:c r="A1" s="22" t="str">
        <x:v>Booking ID</x:v>
      </x:c>
      <x:c r="B1" s="22" t="str">
        <x:v>Property</x:v>
      </x:c>
      <x:c r="C1" s="22" t="str">
        <x:v>Channel</x:v>
      </x:c>
      <x:c r="D1" s="22" t="str">
        <x:v>Check-in</x:v>
      </x:c>
      <x:c r="E1" s="22" t="str">
        <x:v>Check-out</x:v>
      </x:c>
      <x:c r="F1" s="22" t="str">
        <x:v>Nights</x:v>
      </x:c>
      <x:c r="G1" s="22" t="str">
        <x:v>Rate / night</x:v>
      </x:c>
      <x:c r="H1" s="22" t="str">
        <x:v>Accommodation revenue</x:v>
      </x:c>
      <x:c r="I1" s="22" t="str">
        <x:v>Fee assumption</x:v>
      </x:c>
      <x:c r="J1" s="22" t="str">
        <x:v>Platform fee</x:v>
      </x:c>
      <x:c r="K1" s="22" t="str">
        <x:v>Cleaning fee charged</x:v>
      </x:c>
      <x:c r="L1" s="22" t="str">
        <x:v>Cleaning cost</x:v>
      </x:c>
      <x:c r="M1" s="22" t="str">
        <x:v>Supplies / night</x:v>
      </x:c>
      <x:c r="N1" s="22" t="str">
        <x:v>Supplies total</x:v>
      </x:c>
      <x:c r="O1" s="22" t="str">
        <x:v>Contribution</x:v>
      </x:c>
    </x:row>
    <x:row r="2">
      <x:c r="A2" s="38" t="str">
        <x:v>B001</x:v>
      </x:c>
      <x:c r="B2" s="38" t="str">
        <x:v>Property A</x:v>
      </x:c>
      <x:c r="C2" s="38" t="str">
        <x:v>Airbnb</x:v>
      </x:c>
      <x:c r="D2" s="41" t="d">
        <x:v>2026-02-03T00:00:00.000Z</x:v>
      </x:c>
      <x:c r="E2" s="41" t="d">
        <x:v>2026-02-06T00:00:00.000Z</x:v>
      </x:c>
      <x:c r="F2" s="38" t="n">
        <x:f>E2-D2</x:f>
        <x:v>3</x:v>
      </x:c>
      <x:c r="G2" s="44" t="n">
        <x:v>1480</x:v>
      </x:c>
      <x:c r="H2" s="44" t="n">
        <x:f>F2*G2</x:f>
        <x:v>4440</x:v>
      </x:c>
      <x:c r="I2" s="47" t="n">
        <x:v>0.15</x:v>
      </x:c>
      <x:c r="J2" s="50" t="n">
        <x:f>H2*I2</x:f>
        <x:v>666</x:v>
      </x:c>
      <x:c r="K2" s="50" t="n">
        <x:v>420</x:v>
      </x:c>
      <x:c r="L2" s="50" t="n">
        <x:v>380</x:v>
      </x:c>
      <x:c r="M2" s="50" t="n">
        <x:v>52</x:v>
      </x:c>
      <x:c r="N2" s="50" t="n">
        <x:f>F2*M2</x:f>
        <x:v>156</x:v>
      </x:c>
      <x:c r="O2" s="50" t="n">
        <x:f>H2+K2-J2-L2-N2</x:f>
        <x:v>3658</x:v>
      </x:c>
    </x:row>
    <x:row r="3">
      <x:c r="A3" s="39" t="str">
        <x:v>B002</x:v>
      </x:c>
      <x:c r="B3" s="39" t="str">
        <x:v>Property B</x:v>
      </x:c>
      <x:c r="C3" s="39" t="str">
        <x:v>Direct</x:v>
      </x:c>
      <x:c r="D3" s="42" t="d">
        <x:v>2026-02-11T00:00:00.000Z</x:v>
      </x:c>
      <x:c r="E3" s="42" t="d">
        <x:v>2026-02-13T00:00:00.000Z</x:v>
      </x:c>
      <x:c r="F3" s="39" t="n">
        <x:f>E3-D3</x:f>
        <x:v>2</x:v>
      </x:c>
      <x:c r="G3" s="45" t="n">
        <x:v>1720</x:v>
      </x:c>
      <x:c r="H3" s="45" t="n">
        <x:f>F3*G3</x:f>
        <x:v>3440</x:v>
      </x:c>
      <x:c r="I3" s="48" t="n">
        <x:v>0.03</x:v>
      </x:c>
      <x:c r="J3" s="51" t="n">
        <x:f>H3*I3</x:f>
        <x:v>103.2</x:v>
      </x:c>
      <x:c r="K3" s="51" t="n">
        <x:v>350</x:v>
      </x:c>
      <x:c r="L3" s="51" t="n">
        <x:v>360</x:v>
      </x:c>
      <x:c r="M3" s="51" t="n">
        <x:v>48</x:v>
      </x:c>
      <x:c r="N3" s="51" t="n">
        <x:f>F3*M3</x:f>
        <x:v>96</x:v>
      </x:c>
      <x:c r="O3" s="51" t="n">
        <x:f>H3+K3-J3-L3-N3</x:f>
        <x:v>3230.8</x:v>
      </x:c>
    </x:row>
    <x:row r="4">
      <x:c r="A4" s="39" t="str">
        <x:v>B003</x:v>
      </x:c>
      <x:c r="B4" s="39" t="str">
        <x:v>Property A</x:v>
      </x:c>
      <x:c r="C4" s="39" t="str">
        <x:v>Booking platform</x:v>
      </x:c>
      <x:c r="D4" s="42" t="d">
        <x:v>2026-02-20T00:00:00.000Z</x:v>
      </x:c>
      <x:c r="E4" s="42" t="d">
        <x:v>2026-02-24T00:00:00.000Z</x:v>
      </x:c>
      <x:c r="F4" s="39" t="n">
        <x:f>E4-D4</x:f>
        <x:v>4</x:v>
      </x:c>
      <x:c r="G4" s="45" t="n">
        <x:v>1390</x:v>
      </x:c>
      <x:c r="H4" s="45" t="n">
        <x:f>F4*G4</x:f>
        <x:v>5560</x:v>
      </x:c>
      <x:c r="I4" s="48" t="n">
        <x:v>0.15</x:v>
      </x:c>
      <x:c r="J4" s="51" t="n">
        <x:f>H4*I4</x:f>
        <x:v>834</x:v>
      </x:c>
      <x:c r="K4" s="51" t="n">
        <x:v>500</x:v>
      </x:c>
      <x:c r="L4" s="51" t="n">
        <x:v>400</x:v>
      </x:c>
      <x:c r="M4" s="51" t="n">
        <x:v>55</x:v>
      </x:c>
      <x:c r="N4" s="51" t="n">
        <x:f>F4*M4</x:f>
        <x:v>220</x:v>
      </x:c>
      <x:c r="O4" s="51" t="n">
        <x:f>H4+K4-J4-L4-N4</x:f>
        <x:v>4606</x:v>
      </x:c>
    </x:row>
    <x:row r="5">
      <x:c r="A5" s="39" t="str">
        <x:v>B004</x:v>
      </x:c>
      <x:c r="B5" s="39" t="str">
        <x:v>Property B</x:v>
      </x:c>
      <x:c r="C5" s="39" t="str">
        <x:v>Airbnb</x:v>
      </x:c>
      <x:c r="D5" s="42" t="d">
        <x:v>2026-03-04T00:00:00.000Z</x:v>
      </x:c>
      <x:c r="E5" s="42" t="d">
        <x:v>2026-03-06T00:00:00.000Z</x:v>
      </x:c>
      <x:c r="F5" s="39" t="n">
        <x:f>E5-D5</x:f>
        <x:v>2</x:v>
      </x:c>
      <x:c r="G5" s="45" t="n">
        <x:v>1850</x:v>
      </x:c>
      <x:c r="H5" s="45" t="n">
        <x:f>F5*G5</x:f>
        <x:v>3700</x:v>
      </x:c>
      <x:c r="I5" s="48" t="n">
        <x:v>0.15</x:v>
      </x:c>
      <x:c r="J5" s="51" t="n">
        <x:f>H5*I5</x:f>
        <x:v>555</x:v>
      </x:c>
      <x:c r="K5" s="51" t="n">
        <x:v>360</x:v>
      </x:c>
      <x:c r="L5" s="51" t="n">
        <x:v>360</x:v>
      </x:c>
      <x:c r="M5" s="51" t="n">
        <x:v>48</x:v>
      </x:c>
      <x:c r="N5" s="51" t="n">
        <x:f>F5*M5</x:f>
        <x:v>96</x:v>
      </x:c>
      <x:c r="O5" s="51" t="n">
        <x:f>H5+K5-J5-L5-N5</x:f>
        <x:v>3049</x:v>
      </x:c>
    </x:row>
    <x:row r="6">
      <x:c r="A6" s="39" t="str">
        <x:v>B005</x:v>
      </x:c>
      <x:c r="B6" s="39" t="str">
        <x:v>Property A</x:v>
      </x:c>
      <x:c r="C6" s="39" t="str">
        <x:v>Direct</x:v>
      </x:c>
      <x:c r="D6" s="42" t="d">
        <x:v>2026-03-13T00:00:00.000Z</x:v>
      </x:c>
      <x:c r="E6" s="42" t="d">
        <x:v>2026-03-16T00:00:00.000Z</x:v>
      </x:c>
      <x:c r="F6" s="39" t="n">
        <x:f>E6-D6</x:f>
        <x:v>3</x:v>
      </x:c>
      <x:c r="G6" s="45" t="n">
        <x:v>1520</x:v>
      </x:c>
      <x:c r="H6" s="45" t="n">
        <x:f>F6*G6</x:f>
        <x:v>4560</x:v>
      </x:c>
      <x:c r="I6" s="48" t="n">
        <x:v>0.03</x:v>
      </x:c>
      <x:c r="J6" s="51" t="n">
        <x:f>H6*I6</x:f>
        <x:v>136.79999999999998</x:v>
      </x:c>
      <x:c r="K6" s="51" t="n">
        <x:v>420</x:v>
      </x:c>
      <x:c r="L6" s="51" t="n">
        <x:v>380</x:v>
      </x:c>
      <x:c r="M6" s="51" t="n">
        <x:v>52</x:v>
      </x:c>
      <x:c r="N6" s="51" t="n">
        <x:f>F6*M6</x:f>
        <x:v>156</x:v>
      </x:c>
      <x:c r="O6" s="51" t="n">
        <x:f>H6+K6-J6-L6-N6</x:f>
        <x:v>4307.2</x:v>
      </x:c>
    </x:row>
    <x:row r="7">
      <x:c r="A7" s="39" t="str">
        <x:v>B006</x:v>
      </x:c>
      <x:c r="B7" s="39" t="str">
        <x:v>Property B</x:v>
      </x:c>
      <x:c r="C7" s="39" t="str">
        <x:v>Booking platform</x:v>
      </x:c>
      <x:c r="D7" s="42" t="d">
        <x:v>2026-03-24T00:00:00.000Z</x:v>
      </x:c>
      <x:c r="E7" s="42" t="d">
        <x:v>2026-03-29T00:00:00.000Z</x:v>
      </x:c>
      <x:c r="F7" s="39" t="n">
        <x:f>E7-D7</x:f>
        <x:v>5</x:v>
      </x:c>
      <x:c r="G7" s="45" t="n">
        <x:v>1680</x:v>
      </x:c>
      <x:c r="H7" s="45" t="n">
        <x:f>F7*G7</x:f>
        <x:v>8400</x:v>
      </x:c>
      <x:c r="I7" s="48" t="n">
        <x:v>0.15</x:v>
      </x:c>
      <x:c r="J7" s="51" t="n">
        <x:f>H7*I7</x:f>
        <x:v>1260</x:v>
      </x:c>
      <x:c r="K7" s="51" t="n">
        <x:v>600</x:v>
      </x:c>
      <x:c r="L7" s="51" t="n">
        <x:v>430</x:v>
      </x:c>
      <x:c r="M7" s="51" t="n">
        <x:v>58</x:v>
      </x:c>
      <x:c r="N7" s="51" t="n">
        <x:f>F7*M7</x:f>
        <x:v>290</x:v>
      </x:c>
      <x:c r="O7" s="51" t="n">
        <x:f>H7+K7-J7-L7-N7</x:f>
        <x:v>7020</x:v>
      </x:c>
    </x:row>
    <x:row r="8">
      <x:c r="A8" s="39" t="str">
        <x:v>B007</x:v>
      </x:c>
      <x:c r="B8" s="39" t="str">
        <x:v>Property A</x:v>
      </x:c>
      <x:c r="C8" s="39" t="str">
        <x:v>Airbnb</x:v>
      </x:c>
      <x:c r="D8" s="42" t="d">
        <x:v>2026-04-02T00:00:00.000Z</x:v>
      </x:c>
      <x:c r="E8" s="42" t="d">
        <x:v>2026-04-06T00:00:00.000Z</x:v>
      </x:c>
      <x:c r="F8" s="39" t="n">
        <x:f>E8-D8</x:f>
        <x:v>4</x:v>
      </x:c>
      <x:c r="G8" s="45" t="n">
        <x:v>1620</x:v>
      </x:c>
      <x:c r="H8" s="45" t="n">
        <x:f>F8*G8</x:f>
        <x:v>6480</x:v>
      </x:c>
      <x:c r="I8" s="48" t="n">
        <x:v>0.15</x:v>
      </x:c>
      <x:c r="J8" s="51" t="n">
        <x:f>H8*I8</x:f>
        <x:v>972</x:v>
      </x:c>
      <x:c r="K8" s="51" t="n">
        <x:v>520</x:v>
      </x:c>
      <x:c r="L8" s="51" t="n">
        <x:v>400</x:v>
      </x:c>
      <x:c r="M8" s="51" t="n">
        <x:v>55</x:v>
      </x:c>
      <x:c r="N8" s="51" t="n">
        <x:f>F8*M8</x:f>
        <x:v>220</x:v>
      </x:c>
      <x:c r="O8" s="51" t="n">
        <x:f>H8+K8-J8-L8-N8</x:f>
        <x:v>5408</x:v>
      </x:c>
    </x:row>
    <x:row r="9">
      <x:c r="A9" s="39" t="str">
        <x:v>B008</x:v>
      </x:c>
      <x:c r="B9" s="39" t="str">
        <x:v>Property B</x:v>
      </x:c>
      <x:c r="C9" s="39" t="str">
        <x:v>Direct</x:v>
      </x:c>
      <x:c r="D9" s="42" t="d">
        <x:v>2026-04-14T00:00:00.000Z</x:v>
      </x:c>
      <x:c r="E9" s="42" t="d">
        <x:v>2026-04-16T00:00:00.000Z</x:v>
      </x:c>
      <x:c r="F9" s="39" t="n">
        <x:f>E9-D9</x:f>
        <x:v>2</x:v>
      </x:c>
      <x:c r="G9" s="45" t="n">
        <x:v>1910</x:v>
      </x:c>
      <x:c r="H9" s="45" t="n">
        <x:f>F9*G9</x:f>
        <x:v>3820</x:v>
      </x:c>
      <x:c r="I9" s="48" t="n">
        <x:v>0.03</x:v>
      </x:c>
      <x:c r="J9" s="51" t="n">
        <x:f>H9*I9</x:f>
        <x:v>114.6</x:v>
      </x:c>
      <x:c r="K9" s="51" t="n">
        <x:v>350</x:v>
      </x:c>
      <x:c r="L9" s="51" t="n">
        <x:v>360</x:v>
      </x:c>
      <x:c r="M9" s="51" t="n">
        <x:v>48</x:v>
      </x:c>
      <x:c r="N9" s="51" t="n">
        <x:f>F9*M9</x:f>
        <x:v>96</x:v>
      </x:c>
      <x:c r="O9" s="51" t="n">
        <x:f>H9+K9-J9-L9-N9</x:f>
        <x:v>3599.4</x:v>
      </x:c>
    </x:row>
    <x:row r="10">
      <x:c r="A10" s="39" t="str">
        <x:v>B009</x:v>
      </x:c>
      <x:c r="B10" s="39" t="str">
        <x:v>Property A</x:v>
      </x:c>
      <x:c r="C10" s="39" t="str">
        <x:v>Booking platform</x:v>
      </x:c>
      <x:c r="D10" s="42" t="d">
        <x:v>2026-04-25T00:00:00.000Z</x:v>
      </x:c>
      <x:c r="E10" s="42" t="d">
        <x:v>2026-04-28T00:00:00.000Z</x:v>
      </x:c>
      <x:c r="F10" s="39" t="n">
        <x:f>E10-D10</x:f>
        <x:v>3</x:v>
      </x:c>
      <x:c r="G10" s="45" t="n">
        <x:v>1450</x:v>
      </x:c>
      <x:c r="H10" s="45" t="n">
        <x:f>F10*G10</x:f>
        <x:v>4350</x:v>
      </x:c>
      <x:c r="I10" s="48" t="n">
        <x:v>0.15</x:v>
      </x:c>
      <x:c r="J10" s="51" t="n">
        <x:f>H10*I10</x:f>
        <x:v>652.5</x:v>
      </x:c>
      <x:c r="K10" s="51" t="n">
        <x:v>420</x:v>
      </x:c>
      <x:c r="L10" s="51" t="n">
        <x:v>380</x:v>
      </x:c>
      <x:c r="M10" s="51" t="n">
        <x:v>52</x:v>
      </x:c>
      <x:c r="N10" s="51" t="n">
        <x:f>F10*M10</x:f>
        <x:v>156</x:v>
      </x:c>
      <x:c r="O10" s="51" t="n">
        <x:f>H10+K10-J10-L10-N10</x:f>
        <x:v>3581.5</x:v>
      </x:c>
    </x:row>
    <x:row r="11">
      <x:c r="A11" s="39" t="str">
        <x:v>B010</x:v>
      </x:c>
      <x:c r="B11" s="39" t="str">
        <x:v>Property B</x:v>
      </x:c>
      <x:c r="C11" s="39" t="str">
        <x:v>Airbnb</x:v>
      </x:c>
      <x:c r="D11" s="42" t="d">
        <x:v>2026-05-05T00:00:00.000Z</x:v>
      </x:c>
      <x:c r="E11" s="42" t="d">
        <x:v>2026-05-08T00:00:00.000Z</x:v>
      </x:c>
      <x:c r="F11" s="39" t="n">
        <x:f>E11-D11</x:f>
        <x:v>3</x:v>
      </x:c>
      <x:c r="G11" s="45" t="n">
        <x:v>1980</x:v>
      </x:c>
      <x:c r="H11" s="45" t="n">
        <x:f>F11*G11</x:f>
        <x:v>5940</x:v>
      </x:c>
      <x:c r="I11" s="48" t="n">
        <x:v>0.15</x:v>
      </x:c>
      <x:c r="J11" s="51" t="n">
        <x:f>H11*I11</x:f>
        <x:v>891</x:v>
      </x:c>
      <x:c r="K11" s="51" t="n">
        <x:v>450</x:v>
      </x:c>
      <x:c r="L11" s="51" t="n">
        <x:v>390</x:v>
      </x:c>
      <x:c r="M11" s="51" t="n">
        <x:v>54</x:v>
      </x:c>
      <x:c r="N11" s="51" t="n">
        <x:f>F11*M11</x:f>
        <x:v>162</x:v>
      </x:c>
      <x:c r="O11" s="51" t="n">
        <x:f>H11+K11-J11-L11-N11</x:f>
        <x:v>4947</x:v>
      </x:c>
    </x:row>
    <x:row r="12">
      <x:c r="A12" s="39" t="str">
        <x:v>B011</x:v>
      </x:c>
      <x:c r="B12" s="39" t="str">
        <x:v>Property A</x:v>
      </x:c>
      <x:c r="C12" s="39" t="str">
        <x:v>Direct</x:v>
      </x:c>
      <x:c r="D12" s="42" t="d">
        <x:v>2026-05-16T00:00:00.000Z</x:v>
      </x:c>
      <x:c r="E12" s="42" t="d">
        <x:v>2026-05-18T00:00:00.000Z</x:v>
      </x:c>
      <x:c r="F12" s="39" t="n">
        <x:f>E12-D12</x:f>
        <x:v>2</x:v>
      </x:c>
      <x:c r="G12" s="45" t="n">
        <x:v>1690</x:v>
      </x:c>
      <x:c r="H12" s="45" t="n">
        <x:f>F12*G12</x:f>
        <x:v>3380</x:v>
      </x:c>
      <x:c r="I12" s="48" t="n">
        <x:v>0.03</x:v>
      </x:c>
      <x:c r="J12" s="51" t="n">
        <x:f>H12*I12</x:f>
        <x:v>101.39999999999999</x:v>
      </x:c>
      <x:c r="K12" s="51" t="n">
        <x:v>350</x:v>
      </x:c>
      <x:c r="L12" s="51" t="n">
        <x:v>360</x:v>
      </x:c>
      <x:c r="M12" s="51" t="n">
        <x:v>48</x:v>
      </x:c>
      <x:c r="N12" s="51" t="n">
        <x:f>F12*M12</x:f>
        <x:v>96</x:v>
      </x:c>
      <x:c r="O12" s="51" t="n">
        <x:f>H12+K12-J12-L12-N12</x:f>
        <x:v>3172.6</x:v>
      </x:c>
    </x:row>
    <x:row r="13">
      <x:c r="A13" s="39" t="str">
        <x:v>B012</x:v>
      </x:c>
      <x:c r="B13" s="39" t="str">
        <x:v>Property B</x:v>
      </x:c>
      <x:c r="C13" s="39" t="str">
        <x:v>Booking platform</x:v>
      </x:c>
      <x:c r="D13" s="42" t="d">
        <x:v>2026-05-26T00:00:00.000Z</x:v>
      </x:c>
      <x:c r="E13" s="42" t="d">
        <x:v>2026-05-30T00:00:00.000Z</x:v>
      </x:c>
      <x:c r="F13" s="39" t="n">
        <x:f>E13-D13</x:f>
        <x:v>4</x:v>
      </x:c>
      <x:c r="G13" s="45" t="n">
        <x:v>1770</x:v>
      </x:c>
      <x:c r="H13" s="45" t="n">
        <x:f>F13*G13</x:f>
        <x:v>7080</x:v>
      </x:c>
      <x:c r="I13" s="48" t="n">
        <x:v>0.15</x:v>
      </x:c>
      <x:c r="J13" s="51" t="n">
        <x:f>H13*I13</x:f>
        <x:v>1062</x:v>
      </x:c>
      <x:c r="K13" s="51" t="n">
        <x:v>520</x:v>
      </x:c>
      <x:c r="L13" s="51" t="n">
        <x:v>400</x:v>
      </x:c>
      <x:c r="M13" s="51" t="n">
        <x:v>55</x:v>
      </x:c>
      <x:c r="N13" s="51" t="n">
        <x:f>F13*M13</x:f>
        <x:v>220</x:v>
      </x:c>
      <x:c r="O13" s="51" t="n">
        <x:f>H13+K13-J13-L13-N13</x:f>
        <x:v>5918</x:v>
      </x:c>
    </x:row>
    <x:row r="14">
      <x:c r="A14" s="39" t="str">
        <x:v>B013</x:v>
      </x:c>
      <x:c r="B14" s="39" t="str">
        <x:v>Property A</x:v>
      </x:c>
      <x:c r="C14" s="39" t="str">
        <x:v>Airbnb</x:v>
      </x:c>
      <x:c r="D14" s="42" t="d">
        <x:v>2026-06-01T00:00:00.000Z</x:v>
      </x:c>
      <x:c r="E14" s="42" t="d">
        <x:v>2026-06-06T00:00:00.000Z</x:v>
      </x:c>
      <x:c r="F14" s="39" t="n">
        <x:f>E14-D14</x:f>
        <x:v>5</x:v>
      </x:c>
      <x:c r="G14" s="45" t="n">
        <x:v>1580</x:v>
      </x:c>
      <x:c r="H14" s="45" t="n">
        <x:f>F14*G14</x:f>
        <x:v>7900</x:v>
      </x:c>
      <x:c r="I14" s="48" t="n">
        <x:v>0.15</x:v>
      </x:c>
      <x:c r="J14" s="51" t="n">
        <x:f>H14*I14</x:f>
        <x:v>1185</x:v>
      </x:c>
      <x:c r="K14" s="51" t="n">
        <x:v>600</x:v>
      </x:c>
      <x:c r="L14" s="51" t="n">
        <x:v>430</x:v>
      </x:c>
      <x:c r="M14" s="51" t="n">
        <x:v>58</x:v>
      </x:c>
      <x:c r="N14" s="51" t="n">
        <x:f>F14*M14</x:f>
        <x:v>290</x:v>
      </x:c>
      <x:c r="O14" s="51" t="n">
        <x:f>H14+K14-J14-L14-N14</x:f>
        <x:v>6595</x:v>
      </x:c>
    </x:row>
    <x:row r="15">
      <x:c r="A15" s="39" t="str">
        <x:v>B014</x:v>
      </x:c>
      <x:c r="B15" s="39" t="str">
        <x:v>Property B</x:v>
      </x:c>
      <x:c r="C15" s="39" t="str">
        <x:v>Direct</x:v>
      </x:c>
      <x:c r="D15" s="42" t="d">
        <x:v>2026-06-12T00:00:00.000Z</x:v>
      </x:c>
      <x:c r="E15" s="42" t="d">
        <x:v>2026-06-15T00:00:00.000Z</x:v>
      </x:c>
      <x:c r="F15" s="39" t="n">
        <x:f>E15-D15</x:f>
        <x:v>3</x:v>
      </x:c>
      <x:c r="G15" s="45" t="n">
        <x:v>2040</x:v>
      </x:c>
      <x:c r="H15" s="45" t="n">
        <x:f>F15*G15</x:f>
        <x:v>6120</x:v>
      </x:c>
      <x:c r="I15" s="48" t="n">
        <x:v>0.03</x:v>
      </x:c>
      <x:c r="J15" s="51" t="n">
        <x:f>H15*I15</x:f>
        <x:v>183.6</x:v>
      </x:c>
      <x:c r="K15" s="51" t="n">
        <x:v>420</x:v>
      </x:c>
      <x:c r="L15" s="51" t="n">
        <x:v>390</x:v>
      </x:c>
      <x:c r="M15" s="51" t="n">
        <x:v>54</x:v>
      </x:c>
      <x:c r="N15" s="51" t="n">
        <x:f>F15*M15</x:f>
        <x:v>162</x:v>
      </x:c>
      <x:c r="O15" s="51" t="n">
        <x:f>H15+K15-J15-L15-N15</x:f>
        <x:v>5804.4</x:v>
      </x:c>
    </x:row>
    <x:row r="16">
      <x:c r="A16" s="39" t="str">
        <x:v>B015</x:v>
      </x:c>
      <x:c r="B16" s="39" t="str">
        <x:v>Property A</x:v>
      </x:c>
      <x:c r="C16" s="39" t="str">
        <x:v>Booking platform</x:v>
      </x:c>
      <x:c r="D16" s="42" t="d">
        <x:v>2026-06-22T00:00:00.000Z</x:v>
      </x:c>
      <x:c r="E16" s="42" t="d">
        <x:v>2026-06-24T00:00:00.000Z</x:v>
      </x:c>
      <x:c r="F16" s="39" t="n">
        <x:f>E16-D16</x:f>
        <x:v>2</x:v>
      </x:c>
      <x:c r="G16" s="45" t="n">
        <x:v>1510</x:v>
      </x:c>
      <x:c r="H16" s="45" t="n">
        <x:f>F16*G16</x:f>
        <x:v>3020</x:v>
      </x:c>
      <x:c r="I16" s="48" t="n">
        <x:v>0.15</x:v>
      </x:c>
      <x:c r="J16" s="51" t="n">
        <x:f>H16*I16</x:f>
        <x:v>453</x:v>
      </x:c>
      <x:c r="K16" s="51" t="n">
        <x:v>350</x:v>
      </x:c>
      <x:c r="L16" s="51" t="n">
        <x:v>380</x:v>
      </x:c>
      <x:c r="M16" s="51" t="n">
        <x:v>52</x:v>
      </x:c>
      <x:c r="N16" s="51" t="n">
        <x:f>F16*M16</x:f>
        <x:v>104</x:v>
      </x:c>
      <x:c r="O16" s="51" t="n">
        <x:f>H16+K16-J16-L16-N16</x:f>
        <x:v>2433</x:v>
      </x:c>
    </x:row>
    <x:row r="17">
      <x:c r="A17" s="39" t="str">
        <x:v>B016</x:v>
      </x:c>
      <x:c r="B17" s="39" t="str">
        <x:v>Property B</x:v>
      </x:c>
      <x:c r="C17" s="39" t="str">
        <x:v>Airbnb</x:v>
      </x:c>
      <x:c r="D17" s="42" t="d">
        <x:v>2026-07-04T00:00:00.000Z</x:v>
      </x:c>
      <x:c r="E17" s="42" t="d">
        <x:v>2026-07-08T00:00:00.000Z</x:v>
      </x:c>
      <x:c r="F17" s="39" t="n">
        <x:f>E17-D17</x:f>
        <x:v>4</x:v>
      </x:c>
      <x:c r="G17" s="45" t="n">
        <x:v>2120</x:v>
      </x:c>
      <x:c r="H17" s="45" t="n">
        <x:f>F17*G17</x:f>
        <x:v>8480</x:v>
      </x:c>
      <x:c r="I17" s="48" t="n">
        <x:v>0.15</x:v>
      </x:c>
      <x:c r="J17" s="51" t="n">
        <x:f>H17*I17</x:f>
        <x:v>1272</x:v>
      </x:c>
      <x:c r="K17" s="51" t="n">
        <x:v>520</x:v>
      </x:c>
      <x:c r="L17" s="51" t="n">
        <x:v>420</x:v>
      </x:c>
      <x:c r="M17" s="51" t="n">
        <x:v>56</x:v>
      </x:c>
      <x:c r="N17" s="51" t="n">
        <x:f>F17*M17</x:f>
        <x:v>224</x:v>
      </x:c>
      <x:c r="O17" s="51" t="n">
        <x:f>H17+K17-J17-L17-N17</x:f>
        <x:v>7084</x:v>
      </x:c>
    </x:row>
    <x:row r="18">
      <x:c r="A18" s="39" t="str">
        <x:v>B017</x:v>
      </x:c>
      <x:c r="B18" s="39" t="str">
        <x:v>Property A</x:v>
      </x:c>
      <x:c r="C18" s="39" t="str">
        <x:v>Direct</x:v>
      </x:c>
      <x:c r="D18" s="42" t="d">
        <x:v>2026-07-15T00:00:00.000Z</x:v>
      </x:c>
      <x:c r="E18" s="42" t="d">
        <x:v>2026-07-18T00:00:00.000Z</x:v>
      </x:c>
      <x:c r="F18" s="39" t="n">
        <x:f>E18-D18</x:f>
        <x:v>3</x:v>
      </x:c>
      <x:c r="G18" s="45" t="n">
        <x:v>1660</x:v>
      </x:c>
      <x:c r="H18" s="45" t="n">
        <x:f>F18*G18</x:f>
        <x:v>4980</x:v>
      </x:c>
      <x:c r="I18" s="48" t="n">
        <x:v>0.03</x:v>
      </x:c>
      <x:c r="J18" s="51" t="n">
        <x:f>H18*I18</x:f>
        <x:v>149.4</x:v>
      </x:c>
      <x:c r="K18" s="51" t="n">
        <x:v>420</x:v>
      </x:c>
      <x:c r="L18" s="51" t="n">
        <x:v>380</x:v>
      </x:c>
      <x:c r="M18" s="51" t="n">
        <x:v>52</x:v>
      </x:c>
      <x:c r="N18" s="51" t="n">
        <x:f>F18*M18</x:f>
        <x:v>156</x:v>
      </x:c>
      <x:c r="O18" s="51" t="n">
        <x:f>H18+K18-J18-L18-N18</x:f>
        <x:v>4714.6</x:v>
      </x:c>
    </x:row>
    <x:row r="19">
      <x:c r="A19" s="40" t="str">
        <x:v>B018</x:v>
      </x:c>
      <x:c r="B19" s="40" t="str">
        <x:v>Property B</x:v>
      </x:c>
      <x:c r="C19" s="40" t="str">
        <x:v>Booking platform</x:v>
      </x:c>
      <x:c r="D19" s="43" t="d">
        <x:v>2026-07-25T00:00:00.000Z</x:v>
      </x:c>
      <x:c r="E19" s="43" t="d">
        <x:v>2026-07-27T00:00:00.000Z</x:v>
      </x:c>
      <x:c r="F19" s="40" t="n">
        <x:f>E19-D19</x:f>
        <x:v>2</x:v>
      </x:c>
      <x:c r="G19" s="46" t="n">
        <x:v>1810</x:v>
      </x:c>
      <x:c r="H19" s="46" t="n">
        <x:f>F19*G19</x:f>
        <x:v>3620</x:v>
      </x:c>
      <x:c r="I19" s="49" t="n">
        <x:v>0.15</x:v>
      </x:c>
      <x:c r="J19" s="52" t="n">
        <x:f>H19*I19</x:f>
        <x:v>543</x:v>
      </x:c>
      <x:c r="K19" s="52" t="n">
        <x:v>350</x:v>
      </x:c>
      <x:c r="L19" s="52" t="n">
        <x:v>380</x:v>
      </x:c>
      <x:c r="M19" s="52" t="n">
        <x:v>52</x:v>
      </x:c>
      <x:c r="N19" s="52" t="n">
        <x:f>F19*M19</x:f>
        <x:v>104</x:v>
      </x:c>
      <x:c r="O19" s="52" t="n">
        <x:f>H19+K19-J19-L19-N19</x:f>
        <x:v>2943</x:v>
      </x:c>
    </x:row>
    <x:row r="21" ht="32" customHeight="1">
      <x:c r="A21" s="54" t="str">
        <x:v>SYNTHETIC SAMPLE ONLY · Rate, fee and cost assumptions are fictional. No client, property, guest or operating result is represented.</x:v>
      </x:c>
      <x:c r="B21" s="54"/>
      <x:c r="C21" s="54"/>
      <x:c r="D21" s="54"/>
      <x:c r="E21" s="54"/>
      <x:c r="F21" s="54"/>
      <x:c r="G21" s="54"/>
      <x:c r="H21" s="54"/>
      <x:c r="I21" s="54"/>
      <x:c r="J21" s="54"/>
      <x:c r="K21" s="54"/>
      <x:c r="L21" s="54"/>
      <x:c r="M21" s="54"/>
      <x:c r="N21" s="54"/>
      <x:c r="O21" s="54"/>
    </x:row>
  </x:sheetData>
  <x:mergeCells>
    <x:mergeCell ref="A21:O21"/>
  </x:mergeCells>
  <x:pageMargins left="0.7" right="0.7" top="0.75" bottom="0.75" header="0.3" footer="0.3"/>
  <x:tableParts count="1">
    <x:tablePart xmlns:r="http://schemas.openxmlformats.org/officeDocument/2006/relationships" r:id="Refddf697feb340e2"/>
  </x:tableParts>
</x:worksheet>
</file>